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daci\PLANOVI 2021-2023\filić\"/>
    </mc:Choice>
  </mc:AlternateContent>
  <bookViews>
    <workbookView xWindow="0" yWindow="0" windowWidth="17970" windowHeight="3195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4" i="2"/>
  <c r="L73" i="2" s="1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L207" i="2" s="1"/>
  <c r="M208" i="2"/>
  <c r="M227" i="2"/>
  <c r="L234" i="2"/>
  <c r="M234" i="2"/>
  <c r="M248" i="2"/>
  <c r="L247" i="2"/>
  <c r="M273" i="2"/>
  <c r="M310" i="2"/>
  <c r="L365" i="2"/>
  <c r="M365" i="2"/>
  <c r="M372" i="2"/>
  <c r="L409" i="2"/>
  <c r="M409" i="2"/>
  <c r="M410" i="2"/>
  <c r="L435" i="2"/>
  <c r="M435" i="2"/>
  <c r="L436" i="2"/>
  <c r="M436" i="2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M1065" i="2"/>
  <c r="M1064" i="2" s="1"/>
  <c r="M1062" i="2" s="1"/>
  <c r="L1066" i="2"/>
  <c r="L1065" i="2" s="1"/>
  <c r="L1064" i="2" s="1"/>
  <c r="L1062" i="2" s="1"/>
  <c r="M1066" i="2"/>
  <c r="L1070" i="2"/>
  <c r="M1070" i="2"/>
  <c r="L1071" i="2"/>
  <c r="M1071" i="2"/>
  <c r="L1072" i="2"/>
  <c r="M1072" i="2"/>
  <c r="L1075" i="2"/>
  <c r="L1074" i="2" s="1"/>
  <c r="L1073" i="2" s="1"/>
  <c r="L1069" i="2" s="1"/>
  <c r="M1075" i="2"/>
  <c r="M1074" i="2" s="1"/>
  <c r="L1077" i="2"/>
  <c r="M1077" i="2"/>
  <c r="L1079" i="2"/>
  <c r="M1079" i="2"/>
  <c r="L1082" i="2"/>
  <c r="L1081" i="2" s="1"/>
  <c r="M1082" i="2"/>
  <c r="M1081" i="2" s="1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M1109" i="2"/>
  <c r="M1105" i="2" s="1"/>
  <c r="L1112" i="2"/>
  <c r="L1111" i="2" s="1"/>
  <c r="M1112" i="2"/>
  <c r="M1111" i="2" s="1"/>
  <c r="L1116" i="2"/>
  <c r="M1116" i="2"/>
  <c r="L1118" i="2"/>
  <c r="L1117" i="2" s="1"/>
  <c r="L1115" i="2" s="1"/>
  <c r="L1119" i="2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L1105" i="2" l="1"/>
  <c r="L1097" i="2" s="1"/>
  <c r="L1095" i="2" s="1"/>
  <c r="L1098" i="2"/>
  <c r="M1098" i="2"/>
  <c r="M466" i="2"/>
  <c r="M457" i="2" s="1"/>
  <c r="L466" i="2"/>
  <c r="L457" i="2" s="1"/>
  <c r="M247" i="2"/>
  <c r="M207" i="2"/>
  <c r="L85" i="2"/>
  <c r="L84" i="2" s="1"/>
  <c r="L82" i="2" s="1"/>
  <c r="L44" i="2"/>
  <c r="L43" i="2" s="1"/>
  <c r="L41" i="2" s="1"/>
  <c r="L17" i="2" s="1"/>
  <c r="M44" i="2"/>
  <c r="M21" i="2"/>
  <c r="M20" i="2" s="1"/>
  <c r="M18" i="2" s="1"/>
  <c r="L1168" i="2"/>
  <c r="L1166" i="2" s="1"/>
  <c r="L1149" i="2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1073" i="2"/>
  <c r="M1069" i="2" s="1"/>
  <c r="M545" i="2"/>
  <c r="M538" i="2" s="1"/>
  <c r="L545" i="2"/>
  <c r="L538" i="2" s="1"/>
  <c r="M43" i="2"/>
  <c r="M41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/>
  <c r="M198" i="2" s="1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1073" i="2" s="1"/>
  <c r="K1069" i="2" s="1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C303" i="1"/>
  <c r="C439" i="1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43" i="2" l="1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D442" i="1" s="1"/>
  <c r="D443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K198" i="2" l="1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<sst xmlns="http://schemas.openxmlformats.org/spreadsheetml/2006/main" count="2584" uniqueCount="300">
  <si>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</si>
  <si>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</si>
  <si>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</si>
  <si>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</si>
  <si>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</si>
  <si>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</si>
  <si>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</si>
  <si>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</si>
  <si>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</si>
  <si>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</si>
  <si>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</si>
  <si>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</si>
  <si>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</si>
  <si>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</si>
  <si>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</si>
  <si>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</si>
  <si>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</si>
  <si>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</si>
  <si>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</si>
  <si>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</si>
  <si>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</si>
  <si>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</si>
  <si>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</si>
  <si>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</si>
  <si>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</si>
  <si>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</si>
  <si>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</si>
  <si>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</si>
  <si>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</si>
  <si>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</si>
  <si>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</si>
  <si>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</si>
  <si>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</si>
  <si>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</si>
  <si>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</si>
  <si>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</si>
  <si>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</si>
  <si>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</si>
  <si>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</si>
  <si>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</si>
  <si>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</si>
  <si>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</si>
  <si>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</si>
  <si>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</si>
  <si>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</si>
  <si>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</si>
  <si>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</si>
  <si>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</si>
  <si>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</si>
  <si>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</si>
  <si>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</si>
  <si>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</si>
  <si>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</si>
  <si>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</si>
  <si>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</si>
  <si>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</si>
  <si>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</si>
  <si>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</si>
  <si>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</si>
  <si>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</si>
  <si>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</si>
  <si>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</si>
  <si>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</si>
  <si>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</si>
  <si>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</si>
  <si>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</si>
  <si>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</si>
  <si>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</si>
  <si>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</si>
  <si>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</si>
  <si>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</si>
  <si>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</si>
  <si>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</si>
  <si>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</si>
  <si>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</si>
  <si>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</si>
  <si>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</si>
  <si>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</si>
  <si>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</si>
  <si>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</si>
  <si>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</si>
  <si>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</si>
  <si>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</si>
  <si>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</si>
  <si>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</si>
  <si>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</si>
  <si>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</si>
  <si>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</si>
  <si>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</si>
  <si>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</si>
  <si>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</si>
  <si>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</si>
  <si>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</si>
  <si>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</si>
  <si>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</si>
  <si>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</si>
  <si>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</si>
  <si>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</si>
  <si>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</si>
  <si>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</si>
  <si>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</si>
  <si>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</si>
  <si>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</si>
  <si>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</si>
  <si>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</si>
  <si>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</si>
  <si>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</si>
  <si>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</si>
  <si>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</si>
  <si>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</si>
  <si>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</si>
  <si>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</si>
  <si>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</si>
  <si>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</si>
  <si>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</si>
  <si>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</si>
  <si>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</si>
  <si>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</si>
  <si>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</si>
  <si>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</si>
  <si>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</si>
  <si>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</si>
  <si>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</si>
  <si>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</si>
  <si>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</si>
  <si>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</si>
  <si>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</si>
  <si>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</si>
  <si>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</si>
  <si>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</si>
  <si>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</si>
  <si>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</si>
  <si>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</si>
  <si>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</si>
  <si>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</si>
  <si>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</si>
  <si>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</si>
  <si>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</si>
  <si>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</si>
  <si>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</si>
  <si>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</si>
  <si>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</si>
  <si>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</si>
  <si>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</si>
  <si>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</si>
  <si>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</si>
  <si>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</si>
  <si>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</si>
  <si>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</si>
  <si>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</si>
  <si>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</si>
  <si>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</si>
  <si>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</si>
  <si>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</si>
  <si>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</si>
  <si>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</si>
  <si>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</si>
  <si>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</si>
  <si>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</si>
  <si>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</si>
  <si>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</si>
  <si>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</si>
  <si>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</si>
  <si>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</si>
  <si>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</si>
  <si>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</si>
  <si>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</si>
  <si>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</si>
  <si>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</si>
  <si>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</si>
  <si>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</si>
  <si>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</si>
  <si>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</si>
  <si>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</si>
  <si>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</si>
  <si>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</si>
  <si>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</si>
  <si>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</si>
  <si>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</si>
  <si>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</si>
  <si>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</si>
  <si>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</si>
  <si>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</si>
  <si>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</si>
  <si>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</si>
  <si>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</si>
  <si>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</si>
  <si>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</si>
  <si>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</si>
  <si>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</si>
  <si>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</si>
  <si>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</si>
  <si>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</si>
  <si>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</si>
  <si>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</si>
  <si>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</si>
  <si>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</si>
  <si>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</si>
  <si>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</si>
  <si>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</si>
  <si>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</si>
  <si>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</si>
  <si>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</si>
  <si>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</si>
  <si>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</si>
  <si>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</si>
  <si>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</si>
  <si>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</si>
  <si>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</si>
  <si>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</si>
  <si>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</si>
  <si>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</si>
  <si>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</si>
  <si>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</si>
  <si>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</si>
  <si>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</si>
  <si>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</si>
  <si>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</si>
  <si>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</si>
  <si>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</si>
  <si>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</si>
  <si>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</si>
  <si>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</si>
  <si>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</si>
  <si>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</si>
  <si>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</si>
  <si>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</si>
  <si>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</si>
  <si>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</si>
  <si>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</si>
  <si>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</si>
  <si>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</si>
  <si>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</si>
  <si>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</si>
  <si>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</si>
  <si>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</si>
  <si>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</si>
  <si>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</si>
  <si>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</si>
  <si>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</si>
  <si>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</si>
  <si>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</si>
  <si>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</si>
  <si>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</si>
  <si>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</si>
  <si>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</si>
  <si>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</si>
  <si>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</si>
  <si>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</si>
  <si>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</si>
  <si>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</si>
  <si>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</si>
  <si>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</si>
  <si>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</si>
  <si>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</si>
  <si>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</si>
  <si>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</si>
  <si>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</si>
  <si>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</si>
  <si>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</si>
  <si>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</si>
  <si>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</si>
  <si>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</si>
  <si>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</si>
  <si>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</si>
  <si>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</si>
  <si>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</si>
  <si>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</si>
  <si>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</si>
  <si>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</si>
  <si>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</si>
  <si>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</si>
  <si>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</si>
  <si>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</si>
  <si>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</si>
  <si>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</si>
  <si>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</si>
  <si>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</si>
  <si>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</si>
  <si>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</si>
  <si>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</si>
  <si>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</si>
  <si>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</si>
  <si>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</si>
  <si>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</si>
  <si>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</si>
  <si>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</si>
  <si>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</si>
  <si>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</si>
  <si>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</si>
  <si>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</si>
  <si>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</si>
  <si>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</si>
  <si>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</si>
  <si>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</si>
  <si>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</si>
  <si>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</si>
  <si>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</si>
  <si>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</si>
  <si>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 O.Š. PETRIJEVCI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</si>
</sst>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_(* #,##0.00_);_(* \(#,##0.00\);_(* &quot;-&quot;??_);_(@_)"/>
    <numFmt numFmtId="166" formatCode="_-* #,##0.00\ _k_n_-;\-* #,##0.00\ _k_n_-;_-* &quot;-&quot;??\ _k_n_-;_-@_-"/>
    <numFmt numFmtId="167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66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7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numFmt numFmtId="166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tabSelected="1" workbookViewId="0">
      <pane xSplit="1" ySplit="2" topLeftCell="B454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72" sqref="E272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4567969</v>
      </c>
      <c r="D3" s="7">
        <f>SUM(D4,D19,D48,D63,D78,D93,D122,D172,D208,D216,D224,D232,D247,D262,D280,D295)</f>
        <v>4567969</v>
      </c>
      <c r="E3" s="7">
        <f>SUM(E4,E19,E48,E63,E78,E93,E122,E172,E208,E216,E224,E232,E247,E262,E280,E295)</f>
        <v>4567969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0</v>
      </c>
      <c r="D48" s="16">
        <f t="shared" si="8"/>
        <v>0</v>
      </c>
      <c r="E48" s="16">
        <f t="shared" si="8"/>
        <v>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0</v>
      </c>
      <c r="D49" s="13">
        <f t="shared" ref="D49:E49" si="10">SUM(D50:D55)</f>
        <v>0</v>
      </c>
      <c r="E49" s="13">
        <f t="shared" si="10"/>
        <v>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/>
      <c r="D52" s="15"/>
      <c r="E52" s="15"/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3963000</v>
      </c>
      <c r="D63" s="18">
        <f t="shared" si="12"/>
        <v>3963000</v>
      </c>
      <c r="E63" s="18">
        <f t="shared" si="12"/>
        <v>3963000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3817200</v>
      </c>
      <c r="D64" s="13">
        <f t="shared" ref="D64:E64" si="14">SUM(D65:D70)</f>
        <v>3817200</v>
      </c>
      <c r="E64" s="13">
        <f t="shared" si="14"/>
        <v>3817200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3817200</v>
      </c>
      <c r="D67" s="15">
        <v>3817200</v>
      </c>
      <c r="E67" s="15">
        <v>3817200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145800</v>
      </c>
      <c r="D71" s="13">
        <f t="shared" si="15"/>
        <v>145800</v>
      </c>
      <c r="E71" s="13">
        <f t="shared" si="15"/>
        <v>145800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145800</v>
      </c>
      <c r="D74" s="15">
        <v>145800</v>
      </c>
      <c r="E74" s="15">
        <v>145800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0</v>
      </c>
      <c r="D78" s="18">
        <f t="shared" si="16"/>
        <v>0</v>
      </c>
      <c r="E78" s="18">
        <f t="shared" si="16"/>
        <v>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0</v>
      </c>
      <c r="D79" s="13">
        <f t="shared" ref="D79:E79" si="18">SUM(D80:D85)</f>
        <v>0</v>
      </c>
      <c r="E79" s="13">
        <f t="shared" si="18"/>
        <v>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/>
      <c r="D82" s="15"/>
      <c r="E82" s="15"/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5000</v>
      </c>
      <c r="D224" s="18">
        <f t="shared" si="43"/>
        <v>5000</v>
      </c>
      <c r="E224" s="18">
        <f t="shared" si="43"/>
        <v>5000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5000</v>
      </c>
      <c r="D225" s="13">
        <f t="shared" si="44"/>
        <v>5000</v>
      </c>
      <c r="E225" s="13">
        <f t="shared" si="44"/>
        <v>5000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>
        <v>5000</v>
      </c>
      <c r="D227" s="15">
        <v>5000</v>
      </c>
      <c r="E227" s="15">
        <v>5000</v>
      </c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2000</v>
      </c>
      <c r="D232" s="18">
        <f t="shared" si="45"/>
        <v>2000</v>
      </c>
      <c r="E232" s="18">
        <f t="shared" si="45"/>
        <v>2000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1000</v>
      </c>
      <c r="D233" s="13">
        <f t="shared" ref="D233:E233" si="47">SUM(D234:D239)</f>
        <v>1000</v>
      </c>
      <c r="E233" s="13">
        <f t="shared" si="47"/>
        <v>1000</v>
      </c>
    </row>
    <row r="234" spans="1:5" s="8" customFormat="1" x14ac:dyDescent="0.25">
      <c r="A234" s="11"/>
      <c r="B234" s="14">
        <v>3210</v>
      </c>
      <c r="C234" s="15">
        <v>1000</v>
      </c>
      <c r="D234" s="15">
        <v>1000</v>
      </c>
      <c r="E234" s="15">
        <v>1000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1000</v>
      </c>
      <c r="D240" s="13">
        <f t="shared" si="48"/>
        <v>1000</v>
      </c>
      <c r="E240" s="13">
        <f t="shared" si="48"/>
        <v>1000</v>
      </c>
    </row>
    <row r="241" spans="1:5" s="8" customFormat="1" x14ac:dyDescent="0.25">
      <c r="A241" s="11"/>
      <c r="B241" s="14">
        <v>3210</v>
      </c>
      <c r="C241" s="15">
        <v>1000</v>
      </c>
      <c r="D241" s="15">
        <v>1000</v>
      </c>
      <c r="E241" s="15">
        <v>1000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1300</v>
      </c>
      <c r="D247" s="18">
        <f t="shared" si="49"/>
        <v>1300</v>
      </c>
      <c r="E247" s="18">
        <f t="shared" si="49"/>
        <v>1300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500</v>
      </c>
      <c r="D248" s="13">
        <f t="shared" ref="D248:E248" si="51">SUM(D249:D254)</f>
        <v>500</v>
      </c>
      <c r="E248" s="13">
        <f t="shared" si="51"/>
        <v>500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500</v>
      </c>
      <c r="D252" s="15">
        <v>500</v>
      </c>
      <c r="E252" s="15">
        <v>500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800</v>
      </c>
      <c r="D255" s="13">
        <f t="shared" si="52"/>
        <v>800</v>
      </c>
      <c r="E255" s="13">
        <f t="shared" si="52"/>
        <v>800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>
        <v>800</v>
      </c>
      <c r="D259" s="15">
        <v>800</v>
      </c>
      <c r="E259" s="15">
        <v>800</v>
      </c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596669</v>
      </c>
      <c r="D262" s="18">
        <f>SUM(D263,D270)</f>
        <v>596669</v>
      </c>
      <c r="E262" s="18">
        <f>SUM(E263,E270)</f>
        <v>596669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596069</v>
      </c>
      <c r="D263" s="13">
        <f>SUM(D264:D269)</f>
        <v>596069</v>
      </c>
      <c r="E263" s="13">
        <f>SUM(E264:E269)</f>
        <v>596069</v>
      </c>
      <c r="F263" s="25"/>
    </row>
    <row r="264" spans="1:6" s="8" customFormat="1" x14ac:dyDescent="0.25">
      <c r="A264" s="11"/>
      <c r="B264" s="23">
        <v>11</v>
      </c>
      <c r="C264" s="15">
        <v>119850</v>
      </c>
      <c r="D264" s="15">
        <v>119850</v>
      </c>
      <c r="E264" s="15">
        <v>119850</v>
      </c>
    </row>
    <row r="265" spans="1:6" s="8" customFormat="1" x14ac:dyDescent="0.25">
      <c r="A265" s="11"/>
      <c r="B265" s="26">
        <v>12</v>
      </c>
      <c r="C265" s="15">
        <v>464719</v>
      </c>
      <c r="D265" s="15">
        <v>464719</v>
      </c>
      <c r="E265" s="15">
        <v>464719</v>
      </c>
      <c r="F265" s="8" t="s">
        <v>56</v>
      </c>
    </row>
    <row r="266" spans="1:6" s="8" customFormat="1" x14ac:dyDescent="0.25">
      <c r="A266" s="11"/>
      <c r="B266" s="26">
        <v>5103</v>
      </c>
      <c r="C266" s="15"/>
      <c r="D266" s="15"/>
      <c r="E266" s="15"/>
      <c r="F266" s="8" t="s">
        <v>57</v>
      </c>
    </row>
    <row r="267" spans="1:6" s="8" customFormat="1" x14ac:dyDescent="0.25">
      <c r="A267" s="11"/>
      <c r="B267" s="26">
        <v>526</v>
      </c>
      <c r="C267" s="15"/>
      <c r="D267" s="15"/>
      <c r="E267" s="15"/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/>
      <c r="D268" s="15"/>
      <c r="E268" s="15"/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11500</v>
      </c>
      <c r="D269" s="15">
        <v>11500</v>
      </c>
      <c r="E269" s="15">
        <v>11500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600</v>
      </c>
      <c r="D270" s="13">
        <f>SUM(D271:D276)</f>
        <v>600</v>
      </c>
      <c r="E270" s="13">
        <f>SUM(E271:E276)</f>
        <v>600</v>
      </c>
    </row>
    <row r="271" spans="1:6" s="8" customFormat="1" x14ac:dyDescent="0.25">
      <c r="A271" s="11"/>
      <c r="B271" s="23">
        <v>11</v>
      </c>
      <c r="C271" s="15">
        <v>600</v>
      </c>
      <c r="D271" s="15">
        <v>600</v>
      </c>
      <c r="E271" s="15">
        <v>600</v>
      </c>
    </row>
    <row r="272" spans="1:6" s="8" customFormat="1" x14ac:dyDescent="0.25">
      <c r="A272" s="11"/>
      <c r="B272" s="26">
        <v>12</v>
      </c>
      <c r="C272" s="15"/>
      <c r="D272" s="15"/>
      <c r="E272" s="15"/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0</v>
      </c>
      <c r="D303" s="7">
        <f t="shared" si="61"/>
        <v>0</v>
      </c>
      <c r="E303" s="7">
        <f t="shared" si="61"/>
        <v>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0</v>
      </c>
      <c r="D312" s="18">
        <f t="shared" si="64"/>
        <v>0</v>
      </c>
      <c r="E312" s="18">
        <f t="shared" si="64"/>
        <v>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0</v>
      </c>
      <c r="D313" s="13">
        <f t="shared" si="65"/>
        <v>0</v>
      </c>
      <c r="E313" s="13">
        <f t="shared" si="65"/>
        <v>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/>
      <c r="D318" s="15"/>
      <c r="E318" s="15"/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4567969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4567969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4567969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4567969</v>
      </c>
      <c r="D438" s="34">
        <f>D3</f>
        <v>4567969</v>
      </c>
      <c r="E438" s="34">
        <f>E3</f>
        <v>4567969</v>
      </c>
    </row>
    <row r="439" spans="1:6" s="8" customFormat="1" x14ac:dyDescent="0.25">
      <c r="A439" s="31"/>
      <c r="B439" s="22" t="s">
        <v>99</v>
      </c>
      <c r="C439" s="34">
        <f>C303</f>
        <v>0</v>
      </c>
      <c r="D439" s="34">
        <f>D303</f>
        <v>0</v>
      </c>
      <c r="E439" s="34">
        <f>E303</f>
        <v>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4567969</v>
      </c>
      <c r="D442" s="37">
        <f t="shared" si="93"/>
        <v>4567969</v>
      </c>
      <c r="E442" s="37">
        <f t="shared" si="93"/>
        <v>4567969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120450</v>
      </c>
      <c r="D446" s="43">
        <f t="shared" si="94"/>
        <v>120450</v>
      </c>
      <c r="E446" s="43">
        <f t="shared" si="94"/>
        <v>120450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464719</v>
      </c>
      <c r="D447" s="43">
        <f t="shared" si="94"/>
        <v>464719</v>
      </c>
      <c r="E447" s="43">
        <f t="shared" si="94"/>
        <v>464719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0</v>
      </c>
      <c r="D448" s="43">
        <f t="shared" si="94"/>
        <v>0</v>
      </c>
      <c r="E448" s="43">
        <f t="shared" si="94"/>
        <v>0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0</v>
      </c>
      <c r="D449" s="43">
        <f t="shared" si="94"/>
        <v>0</v>
      </c>
      <c r="E449" s="43">
        <f t="shared" si="94"/>
        <v>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0</v>
      </c>
      <c r="D450" s="43">
        <f t="shared" si="94"/>
        <v>0</v>
      </c>
      <c r="E450" s="43">
        <f t="shared" si="94"/>
        <v>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11500</v>
      </c>
      <c r="D451" s="43">
        <f t="shared" si="94"/>
        <v>11500</v>
      </c>
      <c r="E451" s="43">
        <f t="shared" si="94"/>
        <v>11500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2000</v>
      </c>
      <c r="D452" s="43">
        <f t="shared" si="94"/>
        <v>2000</v>
      </c>
      <c r="E452" s="43">
        <f t="shared" si="94"/>
        <v>2000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5000</v>
      </c>
      <c r="D453" s="43">
        <f t="shared" si="94"/>
        <v>5000</v>
      </c>
      <c r="E453" s="43">
        <f t="shared" si="94"/>
        <v>5000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3963000</v>
      </c>
      <c r="D454" s="43">
        <f t="shared" si="94"/>
        <v>3963000</v>
      </c>
      <c r="E454" s="43">
        <f t="shared" si="94"/>
        <v>3963000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1300</v>
      </c>
      <c r="D455" s="43">
        <f t="shared" si="94"/>
        <v>1300</v>
      </c>
      <c r="E455" s="43">
        <f t="shared" si="94"/>
        <v>1300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0</v>
      </c>
      <c r="D456" s="43">
        <f t="shared" si="94"/>
        <v>0</v>
      </c>
      <c r="E456" s="43">
        <f t="shared" si="94"/>
        <v>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4567969</v>
      </c>
      <c r="D458" s="48">
        <f>SUM(D446:D457)</f>
        <v>4567969</v>
      </c>
      <c r="E458" s="48">
        <f>SUM(E446:E457)</f>
        <v>4567969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zoomScaleNormal="100" workbookViewId="0">
      <pane xSplit="10" ySplit="2" topLeftCell="K1217" activePane="bottomRight" state="frozen"/>
      <selection activeCell="J13" sqref="J13"/>
      <selection pane="topRight" activeCell="J13" sqref="J13"/>
      <selection pane="bottomLeft" activeCell="J13" sqref="J13"/>
      <selection pane="bottomRight" activeCell="M1121" sqref="M1121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4567969</v>
      </c>
      <c r="L5" s="92">
        <f>SUM(L17,L101,L198,L1001)</f>
        <v>4567969</v>
      </c>
      <c r="M5" s="92">
        <f>SUM(M17,M101,M198,M1001)</f>
        <v>4567969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120450</v>
      </c>
      <c r="L6" s="92">
        <f t="shared" si="4"/>
        <v>120450</v>
      </c>
      <c r="M6" s="92">
        <f t="shared" si="4"/>
        <v>120450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464719</v>
      </c>
      <c r="L7" s="92">
        <f t="shared" si="4"/>
        <v>464719</v>
      </c>
      <c r="M7" s="92">
        <f t="shared" si="4"/>
        <v>464719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2000</v>
      </c>
      <c r="L8" s="92">
        <f t="shared" si="4"/>
        <v>2000</v>
      </c>
      <c r="M8" s="92">
        <f t="shared" si="4"/>
        <v>2000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5000</v>
      </c>
      <c r="L9" s="92">
        <f t="shared" si="4"/>
        <v>5000</v>
      </c>
      <c r="M9" s="92">
        <f t="shared" si="4"/>
        <v>5000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0</v>
      </c>
      <c r="L10" s="92">
        <f t="shared" si="4"/>
        <v>0</v>
      </c>
      <c r="M10" s="92">
        <f t="shared" si="4"/>
        <v>0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11500</v>
      </c>
      <c r="L11" s="92">
        <f t="shared" si="4"/>
        <v>11500</v>
      </c>
      <c r="M11" s="92">
        <f t="shared" si="4"/>
        <v>11500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3963000</v>
      </c>
      <c r="L12" s="92">
        <f t="shared" si="4"/>
        <v>3963000</v>
      </c>
      <c r="M12" s="92">
        <f t="shared" si="4"/>
        <v>3963000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1300</v>
      </c>
      <c r="L14" s="92">
        <f t="shared" si="4"/>
        <v>1300</v>
      </c>
      <c r="M14" s="92">
        <f t="shared" si="4"/>
        <v>1300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0</v>
      </c>
      <c r="L15" s="92">
        <f t="shared" si="4"/>
        <v>0</v>
      </c>
      <c r="M15" s="92">
        <f t="shared" si="4"/>
        <v>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464719</v>
      </c>
      <c r="L17" s="98">
        <f t="shared" ref="L17:M17" si="8">SUM(L18,L33,L41,L82)</f>
        <v>464719</v>
      </c>
      <c r="M17" s="98">
        <f t="shared" si="8"/>
        <v>464719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4500</v>
      </c>
      <c r="L18" s="117">
        <f t="shared" ref="L18:M18" si="9">SUM(L20)</f>
        <v>4500</v>
      </c>
      <c r="M18" s="117">
        <f t="shared" si="9"/>
        <v>4500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4500</v>
      </c>
      <c r="L19" s="111">
        <f t="shared" ref="L19:M19" si="12">SUMIF($F20:$F32,$G19,L20:L32)</f>
        <v>4500</v>
      </c>
      <c r="M19" s="111">
        <f t="shared" si="12"/>
        <v>4500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4500</v>
      </c>
      <c r="L20" s="88">
        <f t="shared" si="13"/>
        <v>4500</v>
      </c>
      <c r="M20" s="88">
        <f t="shared" si="13"/>
        <v>4500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4500</v>
      </c>
      <c r="L21" s="88">
        <f t="shared" ref="L21:M21" si="14">SUM(L22,L24,L30)</f>
        <v>4500</v>
      </c>
      <c r="M21" s="88">
        <f t="shared" si="14"/>
        <v>4500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0</v>
      </c>
      <c r="L22" s="88">
        <f t="shared" ref="L22:M22" si="15">SUM(L23)</f>
        <v>0</v>
      </c>
      <c r="M22" s="88">
        <f t="shared" si="15"/>
        <v>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/>
      <c r="L23" s="164"/>
      <c r="M23" s="164"/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4500</v>
      </c>
      <c r="L24" s="88">
        <f t="shared" ref="L24:M24" si="16">SUM(L25:L29)</f>
        <v>4500</v>
      </c>
      <c r="M24" s="88">
        <f t="shared" si="16"/>
        <v>4500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/>
      <c r="L25" s="164"/>
      <c r="M25" s="164"/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/>
      <c r="L26" s="164"/>
      <c r="M26" s="164"/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/>
      <c r="L27" s="164"/>
      <c r="M27" s="164"/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/>
      <c r="L28" s="164"/>
      <c r="M28" s="164"/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4500</v>
      </c>
      <c r="L29" s="164">
        <v>4500</v>
      </c>
      <c r="M29" s="164">
        <v>4500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17543</v>
      </c>
      <c r="L33" s="101">
        <f t="shared" ref="L33:M33" si="18">SUM(L35)</f>
        <v>17543</v>
      </c>
      <c r="M33" s="101">
        <f t="shared" si="18"/>
        <v>17543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17543</v>
      </c>
      <c r="L34" s="111">
        <f t="shared" ref="L34:M34" si="20">SUMIF($F35:$F40,$G34,L35:L40)</f>
        <v>17543</v>
      </c>
      <c r="M34" s="111">
        <f t="shared" si="20"/>
        <v>17543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17543</v>
      </c>
      <c r="L35" s="88">
        <f t="shared" si="21"/>
        <v>17543</v>
      </c>
      <c r="M35" s="88">
        <f t="shared" si="21"/>
        <v>17543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17543</v>
      </c>
      <c r="L36" s="88">
        <f t="shared" si="21"/>
        <v>17543</v>
      </c>
      <c r="M36" s="88">
        <f t="shared" si="21"/>
        <v>17543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17543</v>
      </c>
      <c r="L37" s="88">
        <f t="shared" ref="L37:M37" si="23">SUM(L38:L39)</f>
        <v>17543</v>
      </c>
      <c r="M37" s="88">
        <f t="shared" si="23"/>
        <v>17543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17543</v>
      </c>
      <c r="L38" s="164">
        <v>17543</v>
      </c>
      <c r="M38" s="164">
        <v>17543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/>
      <c r="L39" s="164"/>
      <c r="M39" s="164"/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185376</v>
      </c>
      <c r="L41" s="117">
        <f t="shared" ref="L41:M41" si="24">SUM(L43)</f>
        <v>185376</v>
      </c>
      <c r="M41" s="117">
        <f t="shared" si="24"/>
        <v>185376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185376</v>
      </c>
      <c r="L42" s="111">
        <f t="shared" ref="L42:M42" si="25">SUMIF($F43:$F81,$G42,L43:L81)</f>
        <v>185376</v>
      </c>
      <c r="M42" s="111">
        <f t="shared" si="25"/>
        <v>185376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185376</v>
      </c>
      <c r="L43" s="88">
        <f t="shared" ref="L43:M43" si="26">SUM(L44,L73,L78)</f>
        <v>185376</v>
      </c>
      <c r="M43" s="88">
        <f t="shared" si="26"/>
        <v>185376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181976</v>
      </c>
      <c r="L44" s="88">
        <f t="shared" ref="L44:M44" si="27">SUM(L45,L49,L55,L67,L65)</f>
        <v>181976</v>
      </c>
      <c r="M44" s="88">
        <f t="shared" si="27"/>
        <v>181976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25200</v>
      </c>
      <c r="L45" s="88">
        <f t="shared" ref="L45:M45" si="28">SUM(L46:L48)</f>
        <v>25200</v>
      </c>
      <c r="M45" s="88">
        <f t="shared" si="28"/>
        <v>25200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10200</v>
      </c>
      <c r="L46" s="164">
        <v>10200</v>
      </c>
      <c r="M46" s="164">
        <v>10200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4000</v>
      </c>
      <c r="L47" s="164">
        <v>4000</v>
      </c>
      <c r="M47" s="164">
        <v>4000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11000</v>
      </c>
      <c r="L48" s="164">
        <v>11000</v>
      </c>
      <c r="M48" s="164">
        <v>11000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60200</v>
      </c>
      <c r="L49" s="88">
        <f t="shared" ref="L49:M49" si="29">SUM(L50:L54)</f>
        <v>60200</v>
      </c>
      <c r="M49" s="88">
        <f t="shared" si="29"/>
        <v>60200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33000</v>
      </c>
      <c r="L50" s="164">
        <v>33000</v>
      </c>
      <c r="M50" s="164">
        <v>33000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200</v>
      </c>
      <c r="L51" s="164">
        <v>200</v>
      </c>
      <c r="M51" s="164">
        <v>200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15000</v>
      </c>
      <c r="L52" s="164">
        <v>15000</v>
      </c>
      <c r="M52" s="164">
        <v>15000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10000</v>
      </c>
      <c r="L53" s="164">
        <v>10000</v>
      </c>
      <c r="M53" s="164">
        <v>10000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2000</v>
      </c>
      <c r="L54" s="164">
        <v>2000</v>
      </c>
      <c r="M54" s="164">
        <v>2000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88076</v>
      </c>
      <c r="L55" s="88">
        <f t="shared" ref="L55:M55" si="30">SUM(L56:L64)</f>
        <v>88076</v>
      </c>
      <c r="M55" s="88">
        <f t="shared" si="30"/>
        <v>88076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12100</v>
      </c>
      <c r="L56" s="164">
        <v>12100</v>
      </c>
      <c r="M56" s="164">
        <v>12100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2000</v>
      </c>
      <c r="L57" s="164">
        <v>2000</v>
      </c>
      <c r="M57" s="164">
        <v>2000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100</v>
      </c>
      <c r="L58" s="164">
        <v>100</v>
      </c>
      <c r="M58" s="164">
        <v>100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57776</v>
      </c>
      <c r="L59" s="164">
        <v>57776</v>
      </c>
      <c r="M59" s="164">
        <v>57776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/>
      <c r="L60" s="164"/>
      <c r="M60" s="164"/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3000</v>
      </c>
      <c r="L61" s="164">
        <v>3000</v>
      </c>
      <c r="M61" s="164">
        <v>3000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10800</v>
      </c>
      <c r="L62" s="164">
        <v>10800</v>
      </c>
      <c r="M62" s="164">
        <v>10800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>
        <v>2000</v>
      </c>
      <c r="L63" s="164">
        <v>2000</v>
      </c>
      <c r="M63" s="164">
        <v>2000</v>
      </c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300</v>
      </c>
      <c r="L64" s="164">
        <v>300</v>
      </c>
      <c r="M64" s="164">
        <v>300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400</v>
      </c>
      <c r="L65" s="88">
        <f t="shared" ref="L65:M65" si="31">SUM(L66)</f>
        <v>400</v>
      </c>
      <c r="M65" s="88">
        <f t="shared" si="31"/>
        <v>400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>
        <v>400</v>
      </c>
      <c r="L66" s="164">
        <v>400</v>
      </c>
      <c r="M66" s="164">
        <v>400</v>
      </c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8100</v>
      </c>
      <c r="L67" s="88">
        <f t="shared" ref="L67:M67" si="32">SUM(L68:L72)</f>
        <v>8100</v>
      </c>
      <c r="M67" s="88">
        <f t="shared" si="32"/>
        <v>8100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2000</v>
      </c>
      <c r="L69" s="164">
        <v>2000</v>
      </c>
      <c r="M69" s="164">
        <v>2000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100</v>
      </c>
      <c r="L70" s="164">
        <v>100</v>
      </c>
      <c r="M70" s="164">
        <v>100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1900</v>
      </c>
      <c r="L71" s="164">
        <v>1900</v>
      </c>
      <c r="M71" s="164">
        <v>1900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4100</v>
      </c>
      <c r="L72" s="164">
        <v>4100</v>
      </c>
      <c r="M72" s="164">
        <v>4100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400</v>
      </c>
      <c r="L73" s="88">
        <f t="shared" ref="L73:M73" si="33">SUM(L74)</f>
        <v>400</v>
      </c>
      <c r="M73" s="88">
        <f t="shared" si="33"/>
        <v>400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400</v>
      </c>
      <c r="L74" s="88">
        <f t="shared" ref="L74:M74" si="34">SUM(L75:L77)</f>
        <v>400</v>
      </c>
      <c r="M74" s="88">
        <f t="shared" si="34"/>
        <v>400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>
        <v>200</v>
      </c>
      <c r="L75" s="164">
        <v>200</v>
      </c>
      <c r="M75" s="164">
        <v>200</v>
      </c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>
        <v>100</v>
      </c>
      <c r="L76" s="164">
        <v>100</v>
      </c>
      <c r="M76" s="164">
        <v>100</v>
      </c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>
        <v>100</v>
      </c>
      <c r="L77" s="164">
        <v>100</v>
      </c>
      <c r="M77" s="164">
        <v>100</v>
      </c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3000</v>
      </c>
      <c r="L78" s="88">
        <f t="shared" ref="L78:L79" si="40">SUM(L79)</f>
        <v>3000</v>
      </c>
      <c r="M78" s="88">
        <f t="shared" ref="M78:M79" si="41">SUM(M79)</f>
        <v>3000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3000</v>
      </c>
      <c r="L79" s="88">
        <f t="shared" si="40"/>
        <v>3000</v>
      </c>
      <c r="M79" s="88">
        <f t="shared" si="41"/>
        <v>3000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3000</v>
      </c>
      <c r="L80" s="164">
        <v>3000</v>
      </c>
      <c r="M80" s="164">
        <v>3000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257300</v>
      </c>
      <c r="L82" s="117">
        <f t="shared" ref="L82:M82" si="42">SUM(L84)</f>
        <v>257300</v>
      </c>
      <c r="M82" s="117">
        <f t="shared" si="42"/>
        <v>257300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257300</v>
      </c>
      <c r="L83" s="111">
        <f t="shared" ref="L83:M83" si="44">SUMIF($F84:$F100,$G83,L84:L100)</f>
        <v>257300</v>
      </c>
      <c r="M83" s="111">
        <f t="shared" si="44"/>
        <v>257300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257300</v>
      </c>
      <c r="L84" s="88">
        <f t="shared" si="48"/>
        <v>257300</v>
      </c>
      <c r="M84" s="88">
        <f t="shared" si="48"/>
        <v>257300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257300</v>
      </c>
      <c r="L85" s="88">
        <f t="shared" ref="L85:M85" si="49">SUM(L86,L90,L98)</f>
        <v>257300</v>
      </c>
      <c r="M85" s="88">
        <f t="shared" si="49"/>
        <v>257300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165000</v>
      </c>
      <c r="L86" s="88">
        <f t="shared" ref="L86:M86" si="51">SUM(L87:L89)</f>
        <v>165000</v>
      </c>
      <c r="M86" s="88">
        <f t="shared" si="51"/>
        <v>165000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10000</v>
      </c>
      <c r="L87" s="165">
        <v>10000</v>
      </c>
      <c r="M87" s="165">
        <v>10000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155000</v>
      </c>
      <c r="L88" s="164">
        <v>155000</v>
      </c>
      <c r="M88" s="164">
        <v>155000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92300</v>
      </c>
      <c r="L90" s="88">
        <f t="shared" ref="L90:M90" si="52">SUM(L91:L97)</f>
        <v>92300</v>
      </c>
      <c r="M90" s="88">
        <f t="shared" si="52"/>
        <v>92300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70000</v>
      </c>
      <c r="L92" s="164">
        <v>70000</v>
      </c>
      <c r="M92" s="164">
        <v>70000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16300</v>
      </c>
      <c r="L93" s="164">
        <v>16300</v>
      </c>
      <c r="M93" s="164">
        <v>16300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6000</v>
      </c>
      <c r="L95" s="164">
        <v>6000</v>
      </c>
      <c r="M95" s="164">
        <v>6000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3971300</v>
      </c>
      <c r="L198" s="98">
        <f t="shared" ref="L198:M198" si="100">SUM(L199,L538)</f>
        <v>3971300</v>
      </c>
      <c r="M198" s="98">
        <f t="shared" si="100"/>
        <v>3971300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3971300</v>
      </c>
      <c r="L199" s="101">
        <f t="shared" ref="L199:M199" si="101">SUM(L206,L457)</f>
        <v>3971300</v>
      </c>
      <c r="M199" s="101">
        <f t="shared" si="101"/>
        <v>3971300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2000</v>
      </c>
      <c r="L200" s="111">
        <f t="shared" ref="L200:M200" si="102">SUMIF($F206:$F537,$G200,L206:L537)</f>
        <v>2000</v>
      </c>
      <c r="M200" s="111">
        <f t="shared" si="102"/>
        <v>2000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5000</v>
      </c>
      <c r="L201" s="111">
        <f t="shared" ref="L201:M201" si="103">SUMIF($F206:$F537,$G201,L206:L537)</f>
        <v>5000</v>
      </c>
      <c r="M201" s="111">
        <f t="shared" si="103"/>
        <v>5000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3963000</v>
      </c>
      <c r="L202" s="111">
        <f t="shared" ref="L202:M202" si="104">SUMIF($F206:$F537,$G202,L206:L537)</f>
        <v>3963000</v>
      </c>
      <c r="M202" s="111">
        <f t="shared" si="104"/>
        <v>3963000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1300</v>
      </c>
      <c r="L203" s="111">
        <f t="shared" ref="L203:M203" si="105">SUMIF($F206:$F537,$G203,L206:L537)</f>
        <v>1300</v>
      </c>
      <c r="M203" s="111">
        <f t="shared" si="105"/>
        <v>1300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0</v>
      </c>
      <c r="L204" s="111">
        <f t="shared" ref="L204:M204" si="106">SUMIF($F206:$F537,$G204,L206:L537)</f>
        <v>0</v>
      </c>
      <c r="M204" s="111">
        <f t="shared" si="106"/>
        <v>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3825500</v>
      </c>
      <c r="L206" s="88">
        <f t="shared" ref="L206:M206" si="110">SUM(L207,L247,L409,L435,L449)</f>
        <v>3825500</v>
      </c>
      <c r="M206" s="88">
        <f t="shared" si="110"/>
        <v>3825500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3695000</v>
      </c>
      <c r="L207" s="88">
        <f t="shared" ref="L207:M207" si="111">SUM(L208,L227,L234)</f>
        <v>3695000</v>
      </c>
      <c r="M207" s="88">
        <f t="shared" si="111"/>
        <v>3695000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3075000</v>
      </c>
      <c r="L208" s="88">
        <f t="shared" ref="L208:M208" si="112">SUM(L209:L226)</f>
        <v>3075000</v>
      </c>
      <c r="M208" s="88">
        <f t="shared" si="112"/>
        <v>3075000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3020000</v>
      </c>
      <c r="L211" s="164">
        <v>3020000</v>
      </c>
      <c r="M211" s="164">
        <v>3020000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>
        <v>10000</v>
      </c>
      <c r="L217" s="164">
        <v>10000</v>
      </c>
      <c r="M217" s="164">
        <v>10000</v>
      </c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>
        <v>45000</v>
      </c>
      <c r="L223" s="164">
        <v>45000</v>
      </c>
      <c r="M223" s="164">
        <v>45000</v>
      </c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110000</v>
      </c>
      <c r="L227" s="88">
        <f>SUM(L228:L233)</f>
        <v>110000</v>
      </c>
      <c r="M227" s="88">
        <f t="shared" ref="M227" si="114">SUM(M228:M233)</f>
        <v>110000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110000</v>
      </c>
      <c r="L230" s="164">
        <v>110000</v>
      </c>
      <c r="M230" s="164">
        <v>110000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510000</v>
      </c>
      <c r="L234" s="88">
        <f t="shared" ref="L234:M234" si="115">SUM(L235:L246)</f>
        <v>510000</v>
      </c>
      <c r="M234" s="88">
        <f t="shared" si="115"/>
        <v>510000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510000</v>
      </c>
      <c r="L237" s="164">
        <v>510000</v>
      </c>
      <c r="M237" s="164">
        <v>510000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/>
      <c r="L243" s="164"/>
      <c r="M243" s="164"/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128500</v>
      </c>
      <c r="L247" s="88">
        <f t="shared" ref="L247:M247" si="116">SUM(L248,L273,L310,L372,L365)</f>
        <v>128500</v>
      </c>
      <c r="M247" s="88">
        <f t="shared" si="116"/>
        <v>128500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91000</v>
      </c>
      <c r="L248" s="88">
        <f>SUM(L249:L272)</f>
        <v>91000</v>
      </c>
      <c r="M248" s="88">
        <f t="shared" ref="M248" si="117">SUM(M249:M272)</f>
        <v>91000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/>
      <c r="L249" s="164"/>
      <c r="M249" s="164"/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/>
      <c r="L251" s="164"/>
      <c r="M251" s="164"/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>
        <v>500</v>
      </c>
      <c r="L252" s="164">
        <v>500</v>
      </c>
      <c r="M252" s="164">
        <v>500</v>
      </c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90000</v>
      </c>
      <c r="L257" s="164">
        <v>90000</v>
      </c>
      <c r="M257" s="164">
        <v>90000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/>
      <c r="L261" s="164"/>
      <c r="M261" s="164"/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>
        <v>500</v>
      </c>
      <c r="L263" s="164">
        <v>500</v>
      </c>
      <c r="M263" s="164">
        <v>500</v>
      </c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/>
      <c r="L267" s="164"/>
      <c r="M267" s="164"/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15500</v>
      </c>
      <c r="L273" s="88">
        <f>SUM(L274:L309)</f>
        <v>15500</v>
      </c>
      <c r="M273" s="88">
        <f t="shared" ref="M273" si="118">SUM(M274:M309)</f>
        <v>15500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4500</v>
      </c>
      <c r="L276" s="164">
        <v>4500</v>
      </c>
      <c r="M276" s="164">
        <v>4500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/>
      <c r="L282" s="164"/>
      <c r="M282" s="164"/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>
        <v>3000</v>
      </c>
      <c r="L294" s="164">
        <v>3000</v>
      </c>
      <c r="M294" s="164">
        <v>3000</v>
      </c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/>
      <c r="L298" s="164"/>
      <c r="M298" s="164"/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8000</v>
      </c>
      <c r="L300" s="164">
        <v>8000</v>
      </c>
      <c r="M300" s="164">
        <v>8000</v>
      </c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7000</v>
      </c>
      <c r="L310" s="88">
        <f>SUM(L311:L364)</f>
        <v>7000</v>
      </c>
      <c r="M310" s="88">
        <f t="shared" ref="M310" si="120">SUM(M311:M364)</f>
        <v>7000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>
        <v>2000</v>
      </c>
      <c r="L319" s="164">
        <v>2000</v>
      </c>
      <c r="M319" s="164">
        <v>2000</v>
      </c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>
        <v>2000</v>
      </c>
      <c r="L337" s="164">
        <v>2000</v>
      </c>
      <c r="M337" s="164">
        <v>2000</v>
      </c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>
        <v>2000</v>
      </c>
      <c r="L349" s="164">
        <v>2000</v>
      </c>
      <c r="M349" s="164">
        <v>2000</v>
      </c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>
        <v>1000</v>
      </c>
      <c r="L361" s="164">
        <v>1000</v>
      </c>
      <c r="M361" s="164">
        <v>1000</v>
      </c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0</v>
      </c>
      <c r="L365" s="88">
        <f t="shared" ref="L365:M365" si="125">SUM(L366:L371)</f>
        <v>0</v>
      </c>
      <c r="M365" s="88">
        <f t="shared" si="125"/>
        <v>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/>
      <c r="L368" s="164"/>
      <c r="M368" s="164"/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15000</v>
      </c>
      <c r="L372" s="88">
        <f>SUM(L373:L408)</f>
        <v>15000</v>
      </c>
      <c r="M372" s="88">
        <f t="shared" ref="M372" si="126">SUM(M373:M408)</f>
        <v>15000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/>
      <c r="L385" s="164"/>
      <c r="M385" s="164"/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/>
      <c r="L387" s="164"/>
      <c r="M387" s="164"/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>
        <v>10000</v>
      </c>
      <c r="L399" s="164">
        <v>10000</v>
      </c>
      <c r="M399" s="164">
        <v>10000</v>
      </c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/>
      <c r="L403" s="164"/>
      <c r="M403" s="164"/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>
        <v>5000</v>
      </c>
      <c r="L404" s="164">
        <v>5000</v>
      </c>
      <c r="M404" s="164">
        <v>5000</v>
      </c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/>
      <c r="L405" s="164"/>
      <c r="M405" s="164"/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/>
      <c r="L406" s="164"/>
      <c r="M406" s="164"/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2000</v>
      </c>
      <c r="L409" s="88">
        <f t="shared" ref="L409:M409" si="130">SUM(L410)</f>
        <v>2000</v>
      </c>
      <c r="M409" s="88">
        <f t="shared" si="130"/>
        <v>2000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2000</v>
      </c>
      <c r="L410" s="88">
        <f>SUM(L411:L434)</f>
        <v>2000</v>
      </c>
      <c r="M410" s="88">
        <f t="shared" ref="M410" si="131">SUM(M411:M434)</f>
        <v>2000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2000</v>
      </c>
      <c r="L411" s="164">
        <v>2000</v>
      </c>
      <c r="M411" s="164">
        <v>2000</v>
      </c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0</v>
      </c>
      <c r="L435" s="88">
        <f t="shared" ref="L435:M435" si="133">SUM(L436)</f>
        <v>0</v>
      </c>
      <c r="M435" s="88">
        <f t="shared" si="133"/>
        <v>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0</v>
      </c>
      <c r="L436" s="88">
        <f t="shared" ref="L436:M436" si="134">SUM(L437:L448)</f>
        <v>0</v>
      </c>
      <c r="M436" s="88">
        <f t="shared" si="134"/>
        <v>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/>
      <c r="L439" s="164"/>
      <c r="M439" s="164"/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145800</v>
      </c>
      <c r="L457" s="88">
        <f t="shared" ref="L457:M457" si="139">SUM(L458,L466)</f>
        <v>145800</v>
      </c>
      <c r="M457" s="88">
        <f t="shared" si="139"/>
        <v>145800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145800</v>
      </c>
      <c r="L466" s="88">
        <f t="shared" ref="L466:M466" si="142">SUM(L467,L474,L517,L524)</f>
        <v>145800</v>
      </c>
      <c r="M466" s="88">
        <f t="shared" si="142"/>
        <v>145800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63000</v>
      </c>
      <c r="L474" s="88">
        <f t="shared" ref="L474:M474" si="144">SUM(L475:L516)</f>
        <v>63000</v>
      </c>
      <c r="M474" s="88">
        <f t="shared" si="144"/>
        <v>63000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/>
      <c r="L475" s="164"/>
      <c r="M475" s="164"/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33000</v>
      </c>
      <c r="L477" s="164">
        <v>33000</v>
      </c>
      <c r="M477" s="164">
        <v>33000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/>
      <c r="L478" s="164"/>
      <c r="M478" s="164"/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/>
      <c r="L483" s="164"/>
      <c r="M483" s="164"/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>
        <v>5000</v>
      </c>
      <c r="L489" s="164">
        <v>5000</v>
      </c>
      <c r="M489" s="164">
        <v>5000</v>
      </c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>
        <v>7000</v>
      </c>
      <c r="L501" s="164">
        <v>7000</v>
      </c>
      <c r="M501" s="164">
        <v>7000</v>
      </c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/>
      <c r="L505" s="164"/>
      <c r="M505" s="164"/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3000</v>
      </c>
      <c r="L507" s="164">
        <v>3000</v>
      </c>
      <c r="M507" s="164">
        <v>3000</v>
      </c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15000</v>
      </c>
      <c r="L513" s="164">
        <v>15000</v>
      </c>
      <c r="M513" s="164">
        <v>15000</v>
      </c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82800</v>
      </c>
      <c r="L524" s="88">
        <f t="shared" ref="L524:M524" si="150">SUM(L525:L536)</f>
        <v>82800</v>
      </c>
      <c r="M524" s="88">
        <f t="shared" si="150"/>
        <v>82800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82000</v>
      </c>
      <c r="L527" s="164">
        <v>82000</v>
      </c>
      <c r="M527" s="164">
        <v>82000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>
        <v>800</v>
      </c>
      <c r="L528" s="164">
        <v>800</v>
      </c>
      <c r="M528" s="164">
        <v>800</v>
      </c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/>
      <c r="L529" s="164"/>
      <c r="M529" s="164"/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131950</v>
      </c>
      <c r="L1001" s="98">
        <f t="shared" ref="L1001:M1001" si="253">SUM(L1002,L1024,L1035,L1055,L1062,L1069,L1146,L1095,L1115,L1122,L1186,L1166,L1129)</f>
        <v>131950</v>
      </c>
      <c r="M1001" s="98">
        <f t="shared" si="253"/>
        <v>131950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600</v>
      </c>
      <c r="L1055" s="101">
        <f t="shared" ref="L1055:M1055" si="284">SUM(L1057)</f>
        <v>600</v>
      </c>
      <c r="M1055" s="101">
        <f t="shared" si="284"/>
        <v>600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600</v>
      </c>
      <c r="L1056" s="111">
        <f t="shared" ref="L1056:M1056" si="286">SUMIF($F1057:$F1061,$G1056,L1057:L1061)</f>
        <v>600</v>
      </c>
      <c r="M1056" s="111">
        <f t="shared" si="286"/>
        <v>600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600</v>
      </c>
      <c r="L1057" s="88">
        <f t="shared" si="287"/>
        <v>600</v>
      </c>
      <c r="M1057" s="88">
        <f t="shared" si="287"/>
        <v>600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600</v>
      </c>
      <c r="L1058" s="88">
        <f t="shared" si="287"/>
        <v>600</v>
      </c>
      <c r="M1058" s="88">
        <f t="shared" si="287"/>
        <v>600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600</v>
      </c>
      <c r="L1059" s="88">
        <f t="shared" si="287"/>
        <v>600</v>
      </c>
      <c r="M1059" s="88">
        <f t="shared" si="287"/>
        <v>600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600</v>
      </c>
      <c r="L1060" s="164">
        <v>600</v>
      </c>
      <c r="M1060" s="164">
        <v>600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93500</v>
      </c>
      <c r="L1062" s="101">
        <f t="shared" ref="L1062:M1062" si="290">SUM(L1064)</f>
        <v>93500</v>
      </c>
      <c r="M1062" s="101">
        <f t="shared" si="290"/>
        <v>93500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93500</v>
      </c>
      <c r="L1063" s="111">
        <f t="shared" ref="L1063:M1063" si="292">SUMIF($F1064:$F1068,$G1063,L1064:L1068)</f>
        <v>93500</v>
      </c>
      <c r="M1063" s="111">
        <f t="shared" si="292"/>
        <v>93500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93500</v>
      </c>
      <c r="L1064" s="88">
        <f t="shared" si="295"/>
        <v>93500</v>
      </c>
      <c r="M1064" s="88">
        <f t="shared" si="295"/>
        <v>93500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93500</v>
      </c>
      <c r="L1065" s="88">
        <f t="shared" si="296"/>
        <v>93500</v>
      </c>
      <c r="M1065" s="88">
        <f t="shared" si="296"/>
        <v>93500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93500</v>
      </c>
      <c r="L1066" s="88">
        <f t="shared" si="296"/>
        <v>93500</v>
      </c>
      <c r="M1066" s="88">
        <f t="shared" si="296"/>
        <v>93500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93500</v>
      </c>
      <c r="L1067" s="164">
        <v>93500</v>
      </c>
      <c r="M1067" s="164">
        <v>93500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0</v>
      </c>
      <c r="L1069" s="101">
        <f t="shared" ref="L1069:M1069" si="297">SUM(L1073)</f>
        <v>0</v>
      </c>
      <c r="M1069" s="101">
        <f t="shared" si="297"/>
        <v>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0</v>
      </c>
      <c r="L1070" s="111">
        <f t="shared" ref="L1070:M1070" si="299">SUMIF($F1073:$F1094,$G1070,L1073:L1094)</f>
        <v>0</v>
      </c>
      <c r="M1070" s="111">
        <f t="shared" si="299"/>
        <v>0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0</v>
      </c>
      <c r="L1071" s="111">
        <f t="shared" ref="L1071:M1071" si="301">SUMIF($F1073:$F1094,$G1071,L1073:L1094)</f>
        <v>0</v>
      </c>
      <c r="M1071" s="111">
        <f t="shared" si="301"/>
        <v>0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0</v>
      </c>
      <c r="L1072" s="111">
        <f t="shared" ref="L1072:M1072" si="303">SUMIF($F1073:$F1094,$G1072,L1073:L1094)</f>
        <v>0</v>
      </c>
      <c r="M1072" s="111">
        <f t="shared" si="303"/>
        <v>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0</v>
      </c>
      <c r="L1073" s="88">
        <f t="shared" ref="L1073:M1073" si="307">SUM(L1074,L1081)</f>
        <v>0</v>
      </c>
      <c r="M1073" s="88">
        <f t="shared" si="307"/>
        <v>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0</v>
      </c>
      <c r="L1074" s="88">
        <f t="shared" ref="L1074:M1074" si="308">SUM(L1075,L1077,L1079)</f>
        <v>0</v>
      </c>
      <c r="M1074" s="88">
        <f t="shared" si="308"/>
        <v>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0</v>
      </c>
      <c r="L1075" s="88">
        <f t="shared" ref="L1075:M1075" si="309">SUM(L1076:L1076)</f>
        <v>0</v>
      </c>
      <c r="M1075" s="88">
        <f t="shared" si="309"/>
        <v>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/>
      <c r="L1076" s="164"/>
      <c r="M1076" s="164"/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0</v>
      </c>
      <c r="L1077" s="88">
        <f t="shared" ref="L1077:M1077" si="310">SUM(L1078)</f>
        <v>0</v>
      </c>
      <c r="M1077" s="88">
        <f t="shared" si="310"/>
        <v>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/>
      <c r="L1078" s="164"/>
      <c r="M1078" s="164"/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0</v>
      </c>
      <c r="L1079" s="88">
        <f t="shared" ref="L1079:M1079" si="311">SUM(L1080:L1080)</f>
        <v>0</v>
      </c>
      <c r="M1079" s="88">
        <f t="shared" si="311"/>
        <v>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/>
      <c r="L1080" s="164"/>
      <c r="M1080" s="164"/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0</v>
      </c>
      <c r="L1081" s="88">
        <f t="shared" ref="L1081:M1081" si="312">SUM(L1082,L1086,L1091)</f>
        <v>0</v>
      </c>
      <c r="M1081" s="88">
        <f t="shared" si="312"/>
        <v>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0</v>
      </c>
      <c r="L1082" s="88">
        <f t="shared" ref="L1082:M1082" si="313">SUM(L1083:L1085)</f>
        <v>0</v>
      </c>
      <c r="M1082" s="88">
        <f t="shared" si="313"/>
        <v>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/>
      <c r="L1083" s="164"/>
      <c r="M1083" s="164"/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/>
      <c r="L1084" s="164"/>
      <c r="M1084" s="164"/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/>
      <c r="L1085" s="164"/>
      <c r="M1085" s="164"/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0</v>
      </c>
      <c r="L1086" s="88">
        <f t="shared" ref="L1086:M1086" si="314">SUM(L1087:L1090)</f>
        <v>0</v>
      </c>
      <c r="M1086" s="88">
        <f t="shared" si="314"/>
        <v>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/>
      <c r="L1087" s="164"/>
      <c r="M1087" s="164"/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/>
      <c r="L1088" s="164"/>
      <c r="M1088" s="164"/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0</v>
      </c>
      <c r="L1091" s="88">
        <f t="shared" ref="L1091:M1091" si="315">SUM(L1092:L1093)</f>
        <v>0</v>
      </c>
      <c r="M1091" s="88">
        <f t="shared" si="315"/>
        <v>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/>
      <c r="L1092" s="164"/>
      <c r="M1092" s="164"/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/>
      <c r="L1093" s="164"/>
      <c r="M1093" s="164"/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 t="shared" ref="L1095:M1095" si="316">SUM(L1097)</f>
        <v>26350</v>
      </c>
      <c r="M1095" s="101">
        <f t="shared" si="316"/>
        <v>26350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26350</v>
      </c>
      <c r="L1096" s="111">
        <f t="shared" ref="L1096:M1096" si="318">SUMIF($F1097:$F1114,$G1096,L1097:L1114)</f>
        <v>26350</v>
      </c>
      <c r="M1096" s="111">
        <f t="shared" si="318"/>
        <v>26350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 t="shared" ref="L1097:M1097" si="319">SUM(L1098,L1105,L1111)</f>
        <v>26350</v>
      </c>
      <c r="M1097" s="88">
        <f t="shared" si="319"/>
        <v>26350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 t="shared" ref="L1098:M1098" si="320">SUM(L1099,L1101,L1103)</f>
        <v>22800</v>
      </c>
      <c r="M1098" s="88">
        <f t="shared" si="320"/>
        <v>22800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 t="shared" ref="L1099:M1099" si="321">SUM(L1100:L1100)</f>
        <v>18000</v>
      </c>
      <c r="M1099" s="88">
        <f t="shared" si="321"/>
        <v>18000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 t="shared" ref="L1101:M1101" si="322">SUM(L1102)</f>
        <v>1500</v>
      </c>
      <c r="M1101" s="88">
        <f t="shared" si="322"/>
        <v>1500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 t="shared" ref="L1103:M1103" si="323">SUM(L1104)</f>
        <v>3300</v>
      </c>
      <c r="M1103" s="88">
        <f t="shared" si="323"/>
        <v>3300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 t="shared" ref="L1105:M1105" si="324">SUM(L1106,L1109)</f>
        <v>3550</v>
      </c>
      <c r="M1105" s="88">
        <f t="shared" si="324"/>
        <v>3550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 t="shared" ref="L1106:M1106" si="325">SUM(L1107:L1108)</f>
        <v>3200</v>
      </c>
      <c r="M1106" s="88">
        <f t="shared" si="325"/>
        <v>3200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 t="shared" ref="L1109:M1109" si="326">SUM(L1110:L1110)</f>
        <v>350</v>
      </c>
      <c r="M1109" s="88">
        <f t="shared" si="326"/>
        <v>350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11500</v>
      </c>
      <c r="L1115" s="101">
        <f t="shared" ref="L1115:M1115" si="329">SUM(L1117)</f>
        <v>11500</v>
      </c>
      <c r="M1115" s="101">
        <f t="shared" si="329"/>
        <v>11500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11500</v>
      </c>
      <c r="L1116" s="111">
        <f t="shared" ref="L1116:M1116" si="331">SUMIF($F1117:$F1121,$G1116,L1117:L1121)</f>
        <v>11500</v>
      </c>
      <c r="M1116" s="111">
        <f t="shared" si="331"/>
        <v>11500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11500</v>
      </c>
      <c r="L1117" s="88">
        <f t="shared" si="335"/>
        <v>11500</v>
      </c>
      <c r="M1117" s="88">
        <f t="shared" si="335"/>
        <v>11500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11500</v>
      </c>
      <c r="L1118" s="88">
        <f t="shared" si="335"/>
        <v>11500</v>
      </c>
      <c r="M1118" s="88">
        <f t="shared" si="335"/>
        <v>11500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11500</v>
      </c>
      <c r="L1119" s="88">
        <f t="shared" ref="L1119:M1119" si="336">SUM(L1120:L1120)</f>
        <v>11500</v>
      </c>
      <c r="M1119" s="88">
        <f t="shared" si="336"/>
        <v>11500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11500</v>
      </c>
      <c r="L1120" s="164">
        <v>11500</v>
      </c>
      <c r="M1120" s="164">
        <v>11500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0</v>
      </c>
      <c r="L1122" s="101">
        <f t="shared" ref="L1122:M1122" si="337">SUM(L1124)</f>
        <v>0</v>
      </c>
      <c r="M1122" s="101">
        <f t="shared" si="337"/>
        <v>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0</v>
      </c>
      <c r="L1123" s="111">
        <f t="shared" ref="L1123:M1123" si="338">SUMIF($F1124:$F1128,$G1123,L1124:L1128)</f>
        <v>0</v>
      </c>
      <c r="M1123" s="111">
        <f t="shared" si="338"/>
        <v>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0</v>
      </c>
      <c r="L1124" s="88">
        <f t="shared" ref="L1124:M1125" si="342">SUM(L1125)</f>
        <v>0</v>
      </c>
      <c r="M1124" s="88">
        <f t="shared" si="342"/>
        <v>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0</v>
      </c>
      <c r="L1125" s="88">
        <f t="shared" si="342"/>
        <v>0</v>
      </c>
      <c r="M1125" s="88">
        <f t="shared" si="342"/>
        <v>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0</v>
      </c>
      <c r="L1126" s="88">
        <f t="shared" ref="L1126:M1126" si="343">SUM(L1127:L1127)</f>
        <v>0</v>
      </c>
      <c r="M1126" s="88">
        <f t="shared" si="343"/>
        <v>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/>
      <c r="L1127" s="164"/>
      <c r="M1127" s="164"/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4567969</v>
      </c>
      <c r="L1202" s="143">
        <f>SUMIF($G$4:$G$1198,"&lt;10",L4:L1198)</f>
        <v>4567969</v>
      </c>
      <c r="M1202" s="143">
        <f>SUMIF($G$4:$G$1198,"&lt;10",M4:M1198)</f>
        <v>4567969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120450</v>
      </c>
      <c r="L1207" s="43">
        <f t="shared" ref="L1207:M1207" si="401">SUMIF($F$4:$F$1198,$F1207,L$4:L$1198)</f>
        <v>120450</v>
      </c>
      <c r="M1207" s="43">
        <f t="shared" si="401"/>
        <v>120450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464719</v>
      </c>
      <c r="L1208" s="43">
        <f t="shared" si="402"/>
        <v>464719</v>
      </c>
      <c r="M1208" s="43">
        <f t="shared" si="402"/>
        <v>464719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0</v>
      </c>
      <c r="L1209" s="158">
        <f t="shared" si="403"/>
        <v>0</v>
      </c>
      <c r="M1209" s="158">
        <f t="shared" si="403"/>
        <v>0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0</v>
      </c>
      <c r="L1210" s="158">
        <f t="shared" si="403"/>
        <v>0</v>
      </c>
      <c r="M1210" s="158">
        <f t="shared" si="403"/>
        <v>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0</v>
      </c>
      <c r="L1211" s="158">
        <f t="shared" si="403"/>
        <v>0</v>
      </c>
      <c r="M1211" s="158">
        <f t="shared" si="403"/>
        <v>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11500</v>
      </c>
      <c r="L1212" s="158">
        <f t="shared" si="403"/>
        <v>11500</v>
      </c>
      <c r="M1212" s="158">
        <f t="shared" si="403"/>
        <v>11500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2000</v>
      </c>
      <c r="L1213" s="43">
        <f t="shared" si="404"/>
        <v>2000</v>
      </c>
      <c r="M1213" s="43">
        <f t="shared" ref="M1213" si="405">SUMIF($F$4:$F$1198,$F1213,M$4:M$1198)</f>
        <v>2000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5000</v>
      </c>
      <c r="L1214" s="43">
        <f t="shared" si="404"/>
        <v>5000</v>
      </c>
      <c r="M1214" s="43">
        <f>SUMIF($F$4:$F$1198,$F1214,M$4:M$1198)</f>
        <v>5000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3963000</v>
      </c>
      <c r="L1215" s="43">
        <f t="shared" si="404"/>
        <v>3963000</v>
      </c>
      <c r="M1215" s="43">
        <f>SUMIF($F$4:$F$1198,$F1215,M$4:M$1198)</f>
        <v>3963000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1300</v>
      </c>
      <c r="L1216" s="43">
        <f t="shared" si="404"/>
        <v>1300</v>
      </c>
      <c r="M1216" s="43">
        <f>SUMIF($F$4:$F$1198,$F1216,M$4:M$1198)</f>
        <v>1300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0</v>
      </c>
      <c r="L1217" s="43">
        <f t="shared" si="404"/>
        <v>0</v>
      </c>
      <c r="M1217" s="43">
        <f>SUMIF($F$4:$F$1198,$F1217,M$4:M$1198)</f>
        <v>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4567969</v>
      </c>
      <c r="L1219" s="161">
        <f>SUM(L1207:L1218)</f>
        <v>4567969</v>
      </c>
      <c r="M1219" s="161">
        <f>SUM(M1207:M1218)</f>
        <v>4567969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fitToWidth="0" orientation="landscape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Racunovodstvo</cp:lastModifiedBy>
  <cp:lastPrinted>2020-10-14T07:37:06Z</cp:lastPrinted>
  <dcterms:created xsi:type="dcterms:W3CDTF">2020-10-13T07:17:24Z</dcterms:created>
  <dcterms:modified xsi:type="dcterms:W3CDTF">2020-10-19T10:16:06Z</dcterms:modified>
</cp:coreProperties>
</file>